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napittrainings-my.sharepoint.com/personal/leslie_leclaire_snapit_solutions/Documents/Desktop/WORK DESK/2025 Prague/Sponsors + Exhibit Hall/"/>
    </mc:Choice>
  </mc:AlternateContent>
  <xr:revisionPtr revIDLastSave="0" documentId="8_{0AE2621D-FD17-454A-A596-BD77B5336CD5}" xr6:coauthVersionLast="47" xr6:coauthVersionMax="47" xr10:uidLastSave="{00000000-0000-0000-0000-000000000000}"/>
  <bookViews>
    <workbookView xWindow="-120" yWindow="-120" windowWidth="29040" windowHeight="17520" xr2:uid="{7A47F75A-DAA4-1A41-B201-85E63094D5F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9" i="1" l="1"/>
  <c r="G98" i="1"/>
  <c r="G97" i="1"/>
  <c r="G96" i="1"/>
  <c r="G95" i="1"/>
  <c r="G92" i="1"/>
  <c r="G91" i="1"/>
  <c r="G90" i="1"/>
  <c r="G89" i="1"/>
  <c r="G88" i="1"/>
  <c r="G87" i="1"/>
  <c r="G83" i="1"/>
  <c r="G82" i="1"/>
  <c r="G81" i="1"/>
  <c r="G80" i="1"/>
  <c r="G79" i="1"/>
  <c r="G78" i="1"/>
  <c r="G77" i="1"/>
  <c r="G76" i="1"/>
  <c r="G75" i="1"/>
  <c r="G74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6" i="1"/>
  <c r="G55" i="1"/>
  <c r="G54" i="1"/>
  <c r="G53" i="1"/>
  <c r="G52" i="1"/>
  <c r="G51" i="1"/>
  <c r="G49" i="1"/>
  <c r="G47" i="1"/>
  <c r="G42" i="1"/>
  <c r="G40" i="1"/>
  <c r="G39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9" i="1"/>
  <c r="G18" i="1"/>
  <c r="G17" i="1"/>
  <c r="G16" i="1"/>
  <c r="G15" i="1"/>
  <c r="G14" i="1"/>
  <c r="F34" i="1"/>
  <c r="G102" i="1"/>
  <c r="F14" i="1"/>
  <c r="F16" i="1"/>
  <c r="F20" i="1"/>
  <c r="F17" i="1"/>
  <c r="F18" i="1"/>
  <c r="F19" i="1"/>
  <c r="D33" i="1"/>
  <c r="F33" i="1"/>
  <c r="F54" i="1"/>
  <c r="F55" i="1"/>
  <c r="F56" i="1"/>
  <c r="D54" i="1"/>
  <c r="D55" i="1"/>
  <c r="D56" i="1"/>
  <c r="D27" i="1"/>
  <c r="F27" i="1"/>
  <c r="D26" i="1"/>
  <c r="F26" i="1"/>
  <c r="D23" i="1"/>
  <c r="F23" i="1"/>
  <c r="D22" i="1"/>
  <c r="F22" i="1"/>
  <c r="D16" i="1"/>
  <c r="D17" i="1"/>
  <c r="D18" i="1"/>
  <c r="D19" i="1"/>
  <c r="F59" i="1"/>
  <c r="D59" i="1"/>
  <c r="F40" i="1"/>
  <c r="F41" i="1"/>
  <c r="G41" i="1" s="1"/>
  <c r="F42" i="1"/>
  <c r="F43" i="1"/>
  <c r="G43" i="1" s="1"/>
  <c r="F44" i="1"/>
  <c r="G44" i="1" s="1"/>
  <c r="F45" i="1"/>
  <c r="G45" i="1" s="1"/>
  <c r="D45" i="1"/>
  <c r="D44" i="1"/>
  <c r="F31" i="1"/>
  <c r="F30" i="1"/>
  <c r="D95" i="1"/>
  <c r="F95" i="1"/>
  <c r="D83" i="1"/>
  <c r="F83" i="1"/>
  <c r="D92" i="1"/>
  <c r="F92" i="1"/>
  <c r="D91" i="1"/>
  <c r="F91" i="1"/>
  <c r="D66" i="1"/>
  <c r="F66" i="1"/>
  <c r="D65" i="1"/>
  <c r="F65" i="1"/>
  <c r="D64" i="1"/>
  <c r="F64" i="1"/>
  <c r="D63" i="1"/>
  <c r="F63" i="1"/>
  <c r="D31" i="1"/>
  <c r="D30" i="1"/>
  <c r="F15" i="1"/>
  <c r="F21" i="1"/>
  <c r="F24" i="1"/>
  <c r="G24" i="1" s="1"/>
  <c r="F25" i="1"/>
  <c r="F28" i="1"/>
  <c r="F29" i="1"/>
  <c r="F32" i="1"/>
  <c r="F35" i="1"/>
  <c r="F39" i="1"/>
  <c r="F46" i="1"/>
  <c r="G46" i="1" s="1"/>
  <c r="F47" i="1"/>
  <c r="F48" i="1"/>
  <c r="G48" i="1" s="1"/>
  <c r="F49" i="1"/>
  <c r="F50" i="1"/>
  <c r="G50" i="1" s="1"/>
  <c r="F51" i="1"/>
  <c r="F52" i="1"/>
  <c r="F53" i="1"/>
  <c r="F58" i="1"/>
  <c r="F60" i="1"/>
  <c r="F61" i="1"/>
  <c r="F62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2" i="1"/>
  <c r="F87" i="1"/>
  <c r="F88" i="1"/>
  <c r="F89" i="1"/>
  <c r="F90" i="1"/>
  <c r="F96" i="1"/>
  <c r="F97" i="1"/>
  <c r="F98" i="1"/>
  <c r="F99" i="1"/>
  <c r="D99" i="1"/>
  <c r="D98" i="1"/>
  <c r="D97" i="1"/>
  <c r="D96" i="1"/>
  <c r="D90" i="1"/>
  <c r="D89" i="1"/>
  <c r="D88" i="1"/>
  <c r="D87" i="1"/>
  <c r="D82" i="1"/>
  <c r="D81" i="1"/>
  <c r="D80" i="1"/>
  <c r="D79" i="1"/>
  <c r="D78" i="1"/>
  <c r="D77" i="1"/>
  <c r="D76" i="1"/>
  <c r="D75" i="1"/>
  <c r="D74" i="1"/>
  <c r="D71" i="1"/>
  <c r="D70" i="1"/>
  <c r="D69" i="1"/>
  <c r="D68" i="1"/>
  <c r="D67" i="1"/>
  <c r="D62" i="1"/>
  <c r="D61" i="1"/>
  <c r="D60" i="1"/>
  <c r="D58" i="1"/>
  <c r="D53" i="1"/>
  <c r="D52" i="1"/>
  <c r="D51" i="1"/>
  <c r="D50" i="1"/>
  <c r="D49" i="1"/>
  <c r="D48" i="1"/>
  <c r="D47" i="1"/>
  <c r="D46" i="1"/>
  <c r="D43" i="1"/>
  <c r="D42" i="1"/>
  <c r="D41" i="1"/>
  <c r="D40" i="1"/>
  <c r="D39" i="1"/>
  <c r="D35" i="1"/>
  <c r="D34" i="1"/>
  <c r="D32" i="1"/>
  <c r="D29" i="1"/>
  <c r="D28" i="1"/>
  <c r="D25" i="1"/>
  <c r="D24" i="1"/>
  <c r="D21" i="1"/>
  <c r="D20" i="1"/>
  <c r="D15" i="1"/>
  <c r="D14" i="1"/>
  <c r="F101" i="1" l="1"/>
  <c r="F103" i="1" s="1"/>
  <c r="F104" i="1" s="1"/>
  <c r="G101" i="1"/>
  <c r="G103" i="1" s="1"/>
  <c r="G104" i="1" s="1"/>
</calcChain>
</file>

<file path=xl/sharedStrings.xml><?xml version="1.0" encoding="utf-8"?>
<sst xmlns="http://schemas.openxmlformats.org/spreadsheetml/2006/main" count="144" uniqueCount="124">
  <si>
    <t>Zátiší Catering Group, a.s.</t>
  </si>
  <si>
    <t>Prague Congress Centre</t>
  </si>
  <si>
    <t>5.Května 65, Prague 4</t>
  </si>
  <si>
    <t>The following order is valid once confirmed by Zátiší Catering Group</t>
  </si>
  <si>
    <t>Please use one order form for one day</t>
  </si>
  <si>
    <t>ITEM</t>
  </si>
  <si>
    <t>pcs/pack</t>
  </si>
  <si>
    <t>CZK / pc</t>
  </si>
  <si>
    <t>EUR / pc</t>
  </si>
  <si>
    <t>order in pc</t>
  </si>
  <si>
    <t xml:space="preserve">total CZK </t>
  </si>
  <si>
    <t xml:space="preserve">total CZK + VAT </t>
  </si>
  <si>
    <t>pcs in pack</t>
  </si>
  <si>
    <t xml:space="preserve">Price per pack </t>
  </si>
  <si>
    <t>place no of packages</t>
  </si>
  <si>
    <t>Sparkling water Mattoni 1,5 l</t>
  </si>
  <si>
    <t>1 pack = 6 pcs</t>
  </si>
  <si>
    <t>Still water Aquila 1,5 l</t>
  </si>
  <si>
    <t>1 pack = 12 pcs</t>
  </si>
  <si>
    <t>Orange juice 1 l</t>
  </si>
  <si>
    <t>Apple juice 1 l</t>
  </si>
  <si>
    <t xml:space="preserve">Pilsner Urquell beer 0,33 l </t>
  </si>
  <si>
    <t>1 pack = 24 pcs</t>
  </si>
  <si>
    <t>1 pc</t>
  </si>
  <si>
    <t>Nespresso coffee machine Gemini CS 200 (20.000,- CZK if lost)</t>
  </si>
  <si>
    <t>1 day rental</t>
  </si>
  <si>
    <t xml:space="preserve">Coffee capsules - Ristretto </t>
  </si>
  <si>
    <t>1 pack = 50 pcs</t>
  </si>
  <si>
    <t>Coffee capsules - Lungo</t>
  </si>
  <si>
    <t>Price of the coffee capsules incl. plastic cups, stires, sugar, milk</t>
  </si>
  <si>
    <t>price per pc</t>
  </si>
  <si>
    <t>place no. of pcs</t>
  </si>
  <si>
    <t>English sandwich with ham and cheese</t>
  </si>
  <si>
    <t>English sandwich with fresh vegetable</t>
  </si>
  <si>
    <t>French baquette with chicken and quacamole</t>
  </si>
  <si>
    <t>French baquette with tomato and mozarella</t>
  </si>
  <si>
    <t>Tortilla wrap with tuna paste</t>
  </si>
  <si>
    <t>Tortilla wrap with ham and cream cheese</t>
  </si>
  <si>
    <t>Quiche lorraine</t>
  </si>
  <si>
    <t xml:space="preserve">Quiche with leek and cheese </t>
  </si>
  <si>
    <t>Tomato and mozarella salad 120 g</t>
  </si>
  <si>
    <t>Mini croisants</t>
  </si>
  <si>
    <t>Chocolate and blueberry muffins</t>
  </si>
  <si>
    <t>Carrot cake</t>
  </si>
  <si>
    <t>Chocolate brownies</t>
  </si>
  <si>
    <t>Granny Smith apples</t>
  </si>
  <si>
    <t xml:space="preserve">Red apples </t>
  </si>
  <si>
    <t>Orange</t>
  </si>
  <si>
    <t>Pear</t>
  </si>
  <si>
    <t>Tangerine</t>
  </si>
  <si>
    <t>Wild mushrooms with truffle oil and parmesan</t>
  </si>
  <si>
    <t>Grilled prawns with mango</t>
  </si>
  <si>
    <t xml:space="preserve">price per pack </t>
  </si>
  <si>
    <t>Spoons</t>
  </si>
  <si>
    <t>Cutlery (100 knifes + 100 fork = 1package)</t>
  </si>
  <si>
    <t>Plates ECO</t>
  </si>
  <si>
    <t>TOTAL PRICE CZK</t>
  </si>
  <si>
    <t>Delivery Fee</t>
  </si>
  <si>
    <t xml:space="preserve">TOTAL price </t>
  </si>
  <si>
    <t xml:space="preserve">TOTAL price incl. VAT - EUR approx. </t>
  </si>
  <si>
    <r>
      <t>Sweets and fruit</t>
    </r>
    <r>
      <rPr>
        <b/>
        <sz val="8"/>
        <color indexed="10"/>
        <rFont val="Motif"/>
        <charset val="238"/>
      </rPr>
      <t xml:space="preserve"> (minimum to be order 10 pcs of 1 kind)</t>
    </r>
  </si>
  <si>
    <r>
      <t>Canapes</t>
    </r>
    <r>
      <rPr>
        <b/>
        <sz val="8"/>
        <color indexed="10"/>
        <rFont val="Motif"/>
        <charset val="238"/>
      </rPr>
      <t xml:space="preserve"> (minimum to be order 20 pcs of one kind)</t>
    </r>
  </si>
  <si>
    <r>
      <t>Snacks packages</t>
    </r>
    <r>
      <rPr>
        <b/>
        <sz val="8"/>
        <color indexed="10"/>
        <rFont val="Motif"/>
        <charset val="238"/>
      </rPr>
      <t xml:space="preserve"> (minimum to be order 1 pack)</t>
    </r>
  </si>
  <si>
    <r>
      <t xml:space="preserve">Plastic dishes  </t>
    </r>
    <r>
      <rPr>
        <b/>
        <sz val="8"/>
        <color indexed="10"/>
        <rFont val="Motif"/>
        <charset val="238"/>
      </rPr>
      <t>(minimum to be order 1 pack)</t>
    </r>
  </si>
  <si>
    <t xml:space="preserve">Coca Cola 0,33 l </t>
  </si>
  <si>
    <t>Coca Cola Diet 0,3 l</t>
  </si>
  <si>
    <t>Prosecco DOC Volparessa</t>
  </si>
  <si>
    <t>High quality wine (due actual wine list)</t>
  </si>
  <si>
    <t>Premium wines</t>
  </si>
  <si>
    <r>
      <t xml:space="preserve">Sandwiches, quiches, tortilla wraps, salads, baquettes </t>
    </r>
    <r>
      <rPr>
        <b/>
        <sz val="8"/>
        <color indexed="10"/>
        <rFont val="Motif"/>
        <charset val="238"/>
      </rPr>
      <t>(minimum to be order 6 pcs of one kind)</t>
    </r>
  </si>
  <si>
    <t>Parma ham with olive and dried tomatoes</t>
  </si>
  <si>
    <t xml:space="preserve">Chopped beef, chipotle mayo in cone </t>
  </si>
  <si>
    <t xml:space="preserve">Mini caesar salad </t>
  </si>
  <si>
    <t xml:space="preserve">Anchovy mini tramezzini </t>
  </si>
  <si>
    <t xml:space="preserve">Roasted beetroot, cream cheese, chives </t>
  </si>
  <si>
    <t xml:space="preserve">Parisian beef tartar, caper, bread toast </t>
  </si>
  <si>
    <t xml:space="preserve">Breasola, rukola, parmezan cheese </t>
  </si>
  <si>
    <t>Chips 60 g</t>
  </si>
  <si>
    <t>Peanuts 60 g</t>
  </si>
  <si>
    <t>Almonds 50 g</t>
  </si>
  <si>
    <t>Cashew nuts 50g</t>
  </si>
  <si>
    <t>Spring pea, goat cheese, whole grain cracker</t>
  </si>
  <si>
    <t>Yoghurt with granola and fruit chutney</t>
  </si>
  <si>
    <t>Red Velvet Cake</t>
  </si>
  <si>
    <t xml:space="preserve">Tapioca pudding, exotic fruit chutney </t>
  </si>
  <si>
    <t>Chia pudding with coconut milk, wildberries chutney (vegan)</t>
  </si>
  <si>
    <t xml:space="preserve">Home made vanilla and chocolate cookies </t>
  </si>
  <si>
    <t>Pretzels 150 g</t>
  </si>
  <si>
    <t xml:space="preserve">Truffle chips 60 g </t>
  </si>
  <si>
    <t xml:space="preserve">Rental of glasses, plates etc. - due clients request </t>
  </si>
  <si>
    <t>White cups 0,2l - for cold drinks</t>
  </si>
  <si>
    <t>Wrap cups for coffee</t>
  </si>
  <si>
    <t>Exhibitor</t>
  </si>
  <si>
    <t xml:space="preserve">Contact person </t>
  </si>
  <si>
    <t>Phone N.</t>
  </si>
  <si>
    <t xml:space="preserve">Stand no. </t>
  </si>
  <si>
    <t>Caesar salad with chicken and croutons 200 g</t>
  </si>
  <si>
    <t>Bagel with moravian smoke ham, pickles and mustard mayo</t>
  </si>
  <si>
    <t>Tortilla wrap guacamile and grilled vegetable</t>
  </si>
  <si>
    <t>Bagel with hummus, rocket and baked peppers</t>
  </si>
  <si>
    <t>Tortilla wrap with caesar sald filling</t>
  </si>
  <si>
    <r>
      <t xml:space="preserve">Non alcoholic and alcoholic beverages  </t>
    </r>
    <r>
      <rPr>
        <b/>
        <sz val="8"/>
        <color indexed="10"/>
        <rFont val="Motif"/>
        <charset val="238"/>
      </rPr>
      <t>(minimum 1 pack to be order)</t>
    </r>
  </si>
  <si>
    <t>Sparkling water Mattoni 0,33 l</t>
  </si>
  <si>
    <t>Still water Aquila 0,33 l</t>
  </si>
  <si>
    <t>Sparkling water Mattoni 0,5 l</t>
  </si>
  <si>
    <t>Still water Aquila 0,5 l</t>
  </si>
  <si>
    <t xml:space="preserve">Coca Cola 0,5 l </t>
  </si>
  <si>
    <t>Coca Cola Diet 0,5 l</t>
  </si>
  <si>
    <t>Apple juice 0,2 l</t>
  </si>
  <si>
    <t>Orange juice 0,2 l</t>
  </si>
  <si>
    <t>Greek salad with Feta cheese  150 g</t>
  </si>
  <si>
    <t>Mini sandwiches with ham &amp; cheese, cream cheese and fresh vegetable (tray, 16 pcs)</t>
  </si>
  <si>
    <t>Mini wraps with chicken and paprica spread, with carrot pea spread and salted chees (tray, 16 pcs)</t>
  </si>
  <si>
    <t>Mini croissants with parma ham &amp; sundried tomates, with egg spread</t>
  </si>
  <si>
    <t>Greenfield (english breakfast, sencha green tea, summer fruit)</t>
  </si>
  <si>
    <t xml:space="preserve">1 pack = 20 pcs </t>
  </si>
  <si>
    <t>EUR / CZK</t>
  </si>
  <si>
    <t xml:space="preserve">All prices exclude VAT in law defined </t>
  </si>
  <si>
    <t xml:space="preserve">Billing info: </t>
  </si>
  <si>
    <t>Contact person:  Jitka Zahrádková</t>
  </si>
  <si>
    <t xml:space="preserve">Tel: +420 605 203 591 ; mail: jitka.zahradkova@zatisigroup.cz </t>
  </si>
  <si>
    <t>Reservation on site: Minimum delivery time is 12 hours beverages, 48 hours for food</t>
  </si>
  <si>
    <t>by card on the spot / invoice</t>
  </si>
  <si>
    <t>For transportation cost and delivery is 350 CZK for each day supplies.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</si>
</sst>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&quot;Kč&quot;"/>
    <numFmt numFmtId="165" formatCode="[$€-2]\ #,##0.00"/>
    <numFmt numFmtId="166" formatCode="#,##0\ &quot;Kč&quot;"/>
    <numFmt numFmtId="167" formatCode="#,##0\ _K_č"/>
    <numFmt numFmtId="168" formatCode="[$€-2]\ #,##0"/>
    <numFmt numFmtId="169" formatCode="_-* #,##0\ [$CZK]_-;\-* #,##0\ [$CZK]_-;_-* &quot;-&quot;\ [$CZK]_-;_-@_-"/>
  </numFmts>
  <fonts count="21">
    <font>
      <sz val="12"/>
      <color theme="1"/>
      <name val="Calibri"/>
      <family val="2"/>
      <charset val="238"/>
      <scheme val="minor"/>
    </font>
    <font>
      <b/>
      <sz val="8"/>
      <name val="Motif"/>
      <charset val="238"/>
    </font>
    <font>
      <b/>
      <sz val="10"/>
      <name val="Motif"/>
      <charset val="238"/>
    </font>
    <font>
      <i/>
      <sz val="8"/>
      <color theme="1"/>
      <name val="Motif"/>
      <charset val="238"/>
    </font>
    <font>
      <sz val="8"/>
      <color theme="1"/>
      <name val="Motif"/>
      <charset val="238"/>
    </font>
    <font>
      <b/>
      <sz val="8"/>
      <color theme="1"/>
      <name val="Motif"/>
      <charset val="238"/>
    </font>
    <font>
      <b/>
      <sz val="8"/>
      <color indexed="10"/>
      <name val="Motif"/>
      <charset val="238"/>
    </font>
    <font>
      <b/>
      <sz val="6"/>
      <color theme="1"/>
      <name val="Motif"/>
      <charset val="238"/>
    </font>
    <font>
      <b/>
      <sz val="8"/>
      <color rgb="FFFF0000"/>
      <name val="Motif"/>
      <charset val="238"/>
    </font>
    <font>
      <sz val="6"/>
      <color theme="1"/>
      <name val="Motif"/>
      <charset val="238"/>
    </font>
    <font>
      <b/>
      <sz val="8"/>
      <color indexed="8"/>
      <name val="Motif"/>
      <charset val="238"/>
    </font>
    <font>
      <b/>
      <sz val="6"/>
      <color indexed="8"/>
      <name val="Motif"/>
      <charset val="238"/>
    </font>
    <font>
      <b/>
      <sz val="8"/>
      <color theme="0"/>
      <name val="Motif"/>
      <charset val="238"/>
    </font>
    <font>
      <b/>
      <sz val="9"/>
      <color theme="1"/>
      <name val="Motif"/>
      <charset val="238"/>
    </font>
    <font>
      <b/>
      <sz val="9"/>
      <color theme="0"/>
      <name val="Motif"/>
      <charset val="238"/>
    </font>
    <font>
      <sz val="9"/>
      <color theme="1"/>
      <name val="Motif"/>
      <charset val="238"/>
    </font>
    <font>
      <b/>
      <sz val="9"/>
      <color rgb="FFC00000"/>
      <name val="Motif"/>
      <charset val="238"/>
    </font>
    <font>
      <sz val="10"/>
      <name val="Motif"/>
      <charset val="238"/>
    </font>
    <font>
      <sz val="10"/>
      <color theme="1"/>
      <name val="Motif"/>
      <charset val="238"/>
    </font>
    <font>
      <b/>
      <sz val="10"/>
      <color theme="1"/>
      <name val="Motif"/>
      <charset val="238"/>
    </font>
    <font>
      <b/>
      <sz val="10"/>
      <color indexed="8"/>
      <name val="Motif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7A000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vertical="center"/>
    </xf>
    <xf numFmtId="0" fontId="1" fillId="3" borderId="1" xfId="0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left" wrapText="1"/>
    </xf>
    <xf numFmtId="164" fontId="1" fillId="3" borderId="2" xfId="0" applyNumberFormat="1" applyFont="1" applyFill="1" applyBorder="1" applyAlignment="1">
      <alignment horizontal="left" wrapText="1"/>
    </xf>
    <xf numFmtId="165" fontId="1" fillId="3" borderId="2" xfId="0" applyNumberFormat="1" applyFont="1" applyFill="1" applyBorder="1" applyAlignment="1">
      <alignment horizontal="left" wrapText="1"/>
    </xf>
    <xf numFmtId="0" fontId="1" fillId="3" borderId="2" xfId="0" applyFont="1" applyFill="1" applyBorder="1" applyAlignment="1">
      <alignment horizontal="center" wrapText="1"/>
    </xf>
    <xf numFmtId="166" fontId="1" fillId="3" borderId="3" xfId="0" applyNumberFormat="1" applyFont="1" applyFill="1" applyBorder="1" applyAlignment="1">
      <alignment horizontal="center" wrapText="1"/>
    </xf>
    <xf numFmtId="166" fontId="1" fillId="3" borderId="4" xfId="0" applyNumberFormat="1" applyFont="1" applyFill="1" applyBorder="1" applyAlignment="1">
      <alignment horizontal="center" wrapText="1"/>
    </xf>
    <xf numFmtId="0" fontId="7" fillId="3" borderId="6" xfId="0" applyFont="1" applyFill="1" applyBorder="1" applyAlignment="1">
      <alignment wrapText="1"/>
    </xf>
    <xf numFmtId="0" fontId="5" fillId="3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5" fillId="3" borderId="7" xfId="0" applyFont="1" applyFill="1" applyBorder="1" applyAlignment="1">
      <alignment wrapText="1"/>
    </xf>
    <xf numFmtId="0" fontId="4" fillId="0" borderId="9" xfId="0" applyFont="1" applyBorder="1" applyAlignment="1">
      <alignment horizontal="left" wrapText="1"/>
    </xf>
    <xf numFmtId="0" fontId="9" fillId="0" borderId="0" xfId="0" applyFont="1" applyAlignment="1">
      <alignment horizontal="left" wrapText="1"/>
    </xf>
    <xf numFmtId="164" fontId="4" fillId="0" borderId="0" xfId="0" applyNumberFormat="1" applyFont="1" applyAlignment="1">
      <alignment horizontal="left" wrapText="1"/>
    </xf>
    <xf numFmtId="165" fontId="4" fillId="0" borderId="0" xfId="0" applyNumberFormat="1" applyFont="1" applyAlignment="1">
      <alignment horizontal="left" wrapText="1"/>
    </xf>
    <xf numFmtId="167" fontId="4" fillId="0" borderId="0" xfId="0" applyNumberFormat="1" applyFont="1" applyAlignment="1">
      <alignment horizontal="left" wrapText="1"/>
    </xf>
    <xf numFmtId="166" fontId="5" fillId="0" borderId="10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left" wrapText="1"/>
    </xf>
    <xf numFmtId="0" fontId="4" fillId="0" borderId="0" xfId="0" applyFont="1" applyAlignment="1">
      <alignment horizontal="left" wrapText="1"/>
    </xf>
    <xf numFmtId="0" fontId="5" fillId="3" borderId="9" xfId="0" applyFont="1" applyFill="1" applyBorder="1" applyAlignment="1">
      <alignment wrapText="1"/>
    </xf>
    <xf numFmtId="0" fontId="5" fillId="3" borderId="0" xfId="0" applyFont="1" applyFill="1" applyAlignment="1">
      <alignment wrapText="1"/>
    </xf>
    <xf numFmtId="0" fontId="7" fillId="3" borderId="0" xfId="0" applyFont="1" applyFill="1" applyAlignment="1">
      <alignment wrapText="1"/>
    </xf>
    <xf numFmtId="167" fontId="8" fillId="3" borderId="0" xfId="0" applyNumberFormat="1" applyFont="1" applyFill="1" applyAlignment="1">
      <alignment wrapText="1"/>
    </xf>
    <xf numFmtId="0" fontId="5" fillId="3" borderId="10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10" xfId="0" applyFont="1" applyFill="1" applyBorder="1" applyAlignment="1">
      <alignment wrapText="1"/>
    </xf>
    <xf numFmtId="0" fontId="11" fillId="3" borderId="0" xfId="0" applyFont="1" applyFill="1" applyAlignment="1">
      <alignment wrapText="1"/>
    </xf>
    <xf numFmtId="0" fontId="5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164" fontId="4" fillId="3" borderId="12" xfId="0" applyNumberFormat="1" applyFont="1" applyFill="1" applyBorder="1" applyAlignment="1">
      <alignment horizontal="left" wrapText="1"/>
    </xf>
    <xf numFmtId="165" fontId="4" fillId="3" borderId="12" xfId="0" applyNumberFormat="1" applyFont="1" applyFill="1" applyBorder="1" applyAlignment="1">
      <alignment horizontal="left" wrapText="1"/>
    </xf>
    <xf numFmtId="166" fontId="5" fillId="3" borderId="13" xfId="0" applyNumberFormat="1" applyFont="1" applyFill="1" applyBorder="1" applyAlignment="1">
      <alignment horizontal="right" wrapText="1"/>
    </xf>
    <xf numFmtId="0" fontId="5" fillId="3" borderId="14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164" fontId="4" fillId="3" borderId="15" xfId="0" applyNumberFormat="1" applyFont="1" applyFill="1" applyBorder="1" applyAlignment="1">
      <alignment horizontal="left" wrapText="1"/>
    </xf>
    <xf numFmtId="165" fontId="4" fillId="3" borderId="15" xfId="0" applyNumberFormat="1" applyFont="1" applyFill="1" applyBorder="1" applyAlignment="1">
      <alignment horizontal="left" wrapText="1"/>
    </xf>
    <xf numFmtId="166" fontId="5" fillId="3" borderId="16" xfId="0" applyNumberFormat="1" applyFont="1" applyFill="1" applyBorder="1" applyAlignment="1">
      <alignment horizontal="right" wrapText="1"/>
    </xf>
    <xf numFmtId="166" fontId="10" fillId="3" borderId="4" xfId="0" applyNumberFormat="1" applyFont="1" applyFill="1" applyBorder="1" applyAlignment="1">
      <alignment wrapText="1"/>
    </xf>
    <xf numFmtId="0" fontId="12" fillId="4" borderId="9" xfId="0" applyFont="1" applyFill="1" applyBorder="1" applyAlignment="1">
      <alignment horizontal="left" wrapText="1"/>
    </xf>
    <xf numFmtId="0" fontId="12" fillId="4" borderId="0" xfId="0" applyFont="1" applyFill="1" applyAlignment="1">
      <alignment horizontal="left" wrapText="1"/>
    </xf>
    <xf numFmtId="164" fontId="12" fillId="4" borderId="0" xfId="0" applyNumberFormat="1" applyFont="1" applyFill="1" applyAlignment="1">
      <alignment horizontal="left" wrapText="1"/>
    </xf>
    <xf numFmtId="165" fontId="12" fillId="4" borderId="0" xfId="0" applyNumberFormat="1" applyFont="1" applyFill="1" applyAlignment="1">
      <alignment horizontal="left" wrapText="1"/>
    </xf>
    <xf numFmtId="166" fontId="12" fillId="4" borderId="10" xfId="0" applyNumberFormat="1" applyFont="1" applyFill="1" applyBorder="1" applyAlignment="1">
      <alignment horizontal="right" wrapText="1"/>
    </xf>
    <xf numFmtId="166" fontId="12" fillId="4" borderId="8" xfId="0" applyNumberFormat="1" applyFont="1" applyFill="1" applyBorder="1" applyAlignment="1">
      <alignment horizontal="right" wrapText="1"/>
    </xf>
    <xf numFmtId="0" fontId="12" fillId="4" borderId="17" xfId="0" applyFont="1" applyFill="1" applyBorder="1" applyAlignment="1">
      <alignment horizontal="left" wrapText="1"/>
    </xf>
    <xf numFmtId="0" fontId="12" fillId="4" borderId="18" xfId="0" applyFont="1" applyFill="1" applyBorder="1" applyAlignment="1">
      <alignment horizontal="left" wrapText="1"/>
    </xf>
    <xf numFmtId="164" fontId="12" fillId="4" borderId="18" xfId="0" applyNumberFormat="1" applyFont="1" applyFill="1" applyBorder="1" applyAlignment="1">
      <alignment horizontal="left" wrapText="1"/>
    </xf>
    <xf numFmtId="165" fontId="12" fillId="4" borderId="18" xfId="0" applyNumberFormat="1" applyFont="1" applyFill="1" applyBorder="1" applyAlignment="1">
      <alignment horizontal="left" wrapText="1"/>
    </xf>
    <xf numFmtId="168" fontId="12" fillId="4" borderId="19" xfId="0" applyNumberFormat="1" applyFont="1" applyFill="1" applyBorder="1" applyAlignment="1">
      <alignment horizontal="right" wrapText="1"/>
    </xf>
    <xf numFmtId="0" fontId="5" fillId="3" borderId="5" xfId="0" applyFont="1" applyFill="1" applyBorder="1" applyAlignment="1">
      <alignment vertical="top"/>
    </xf>
    <xf numFmtId="0" fontId="13" fillId="3" borderId="0" xfId="0" applyFont="1" applyFill="1" applyAlignment="1">
      <alignment horizontal="left" wrapText="1"/>
    </xf>
    <xf numFmtId="165" fontId="14" fillId="2" borderId="5" xfId="0" applyNumberFormat="1" applyFont="1" applyFill="1" applyBorder="1" applyAlignment="1">
      <alignment wrapText="1"/>
    </xf>
    <xf numFmtId="0" fontId="15" fillId="2" borderId="6" xfId="0" applyFont="1" applyFill="1" applyBorder="1" applyAlignment="1">
      <alignment horizontal="left" wrapText="1"/>
    </xf>
    <xf numFmtId="166" fontId="13" fillId="0" borderId="7" xfId="0" applyNumberFormat="1" applyFont="1" applyBorder="1" applyAlignment="1">
      <alignment horizontal="right" wrapText="1"/>
    </xf>
    <xf numFmtId="165" fontId="14" fillId="2" borderId="20" xfId="0" applyNumberFormat="1" applyFont="1" applyFill="1" applyBorder="1" applyAlignment="1">
      <alignment wrapText="1"/>
    </xf>
    <xf numFmtId="0" fontId="15" fillId="2" borderId="21" xfId="0" applyFont="1" applyFill="1" applyBorder="1" applyAlignment="1">
      <alignment horizontal="left" wrapText="1"/>
    </xf>
    <xf numFmtId="166" fontId="13" fillId="0" borderId="22" xfId="0" applyNumberFormat="1" applyFont="1" applyBorder="1" applyAlignment="1">
      <alignment horizontal="right" wrapText="1"/>
    </xf>
    <xf numFmtId="165" fontId="14" fillId="2" borderId="23" xfId="0" applyNumberFormat="1" applyFont="1" applyFill="1" applyBorder="1" applyAlignment="1">
      <alignment wrapText="1"/>
    </xf>
    <xf numFmtId="0" fontId="15" fillId="2" borderId="24" xfId="0" applyFont="1" applyFill="1" applyBorder="1" applyAlignment="1">
      <alignment horizontal="left" wrapText="1"/>
    </xf>
    <xf numFmtId="166" fontId="13" fillId="0" borderId="25" xfId="0" applyNumberFormat="1" applyFont="1" applyBorder="1" applyAlignment="1">
      <alignment horizontal="right" wrapText="1"/>
    </xf>
    <xf numFmtId="0" fontId="16" fillId="3" borderId="0" xfId="0" applyFont="1" applyFill="1" applyAlignment="1">
      <alignment horizontal="left" wrapText="1"/>
    </xf>
    <xf numFmtId="165" fontId="14" fillId="2" borderId="26" xfId="0" applyNumberFormat="1" applyFont="1" applyFill="1" applyBorder="1" applyAlignment="1">
      <alignment horizontal="left" wrapText="1"/>
    </xf>
    <xf numFmtId="0" fontId="15" fillId="2" borderId="27" xfId="0" applyFont="1" applyFill="1" applyBorder="1" applyAlignment="1">
      <alignment horizontal="left" wrapText="1"/>
    </xf>
    <xf numFmtId="166" fontId="13" fillId="0" borderId="28" xfId="0" applyNumberFormat="1" applyFont="1" applyBorder="1" applyAlignment="1">
      <alignment horizontal="right" wrapText="1"/>
    </xf>
    <xf numFmtId="0" fontId="13" fillId="3" borderId="0" xfId="0" applyFont="1" applyFill="1" applyAlignment="1">
      <alignment horizontal="left"/>
    </xf>
    <xf numFmtId="0" fontId="17" fillId="0" borderId="0" xfId="0" applyFont="1" applyAlignment="1">
      <alignment horizontal="left" wrapText="1"/>
    </xf>
    <xf numFmtId="166" fontId="18" fillId="0" borderId="8" xfId="0" applyNumberFormat="1" applyFont="1" applyBorder="1"/>
    <xf numFmtId="0" fontId="19" fillId="3" borderId="8" xfId="0" applyFont="1" applyFill="1" applyBorder="1" applyAlignment="1">
      <alignment wrapText="1"/>
    </xf>
    <xf numFmtId="0" fontId="20" fillId="3" borderId="8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169" fontId="0" fillId="0" borderId="0" xfId="0" applyNumberForma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5" fillId="0" borderId="29" xfId="0" applyFont="1" applyBorder="1" applyAlignment="1">
      <alignment horizontal="center" wrapText="1"/>
    </xf>
    <xf numFmtId="0" fontId="5" fillId="0" borderId="30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3789680</xdr:colOff>
      <xdr:row>0</xdr:row>
      <xdr:rowOff>0</xdr:rowOff>
    </xdr:from>
    <xdr:to>
      <xdr:col>0</xdr:col>
      <xdr:colOff>4564697</xdr:colOff>
      <xdr:row>3</xdr:row>
      <xdr:rowOff>162023</xdr:rowOff>
    </xdr:to>
    <xdr:pic>
      <xdr:nvPicPr>
        <xdr:cNvPr id="4" name="Obrázek 3" descr="Zátiší Catering - Home | Facebook">
          <a:extLst>
            <a:ext uri="{FF2B5EF4-FFF2-40B4-BE49-F238E27FC236}">
              <a16:creationId xmlns:a16="http://schemas.microsoft.com/office/drawing/2014/main" id="{B438CD63-52E9-0246-98B6-EA599746F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89680" y="0"/>
          <a:ext cx="767080" cy="7684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0E83D-9D06-A841-B1C6-051C241226C3}">
  <dimension ref="A1:G104"/>
  <sheetViews>
    <sheetView tabSelected="1" zoomScale="125" workbookViewId="0">
      <selection activeCell="D9" sqref="D9:F9"/>
    </sheetView>
  </sheetViews>
  <sheetFormatPr defaultColWidth="10.625" defaultRowHeight="15.75"/>
  <cols>
    <col min="1" max="1" width="60.125" customWidth="1"/>
    <col min="2" max="2" width="14.625" customWidth="1"/>
  </cols>
  <sheetData>
    <row r="1" spans="1:7">
      <c r="A1" s="1" t="s">
        <v>0</v>
      </c>
      <c r="B1" s="54" t="s">
        <v>92</v>
      </c>
      <c r="C1" s="55"/>
      <c r="D1" s="56"/>
      <c r="E1" s="57"/>
    </row>
    <row r="2" spans="1:7">
      <c r="A2" s="1" t="s">
        <v>1</v>
      </c>
      <c r="B2" s="68" t="s">
        <v>93</v>
      </c>
      <c r="C2" s="58"/>
      <c r="D2" s="59"/>
      <c r="E2" s="60"/>
    </row>
    <row r="3" spans="1:7">
      <c r="A3" s="1" t="s">
        <v>2</v>
      </c>
      <c r="B3" s="54" t="s">
        <v>94</v>
      </c>
      <c r="C3" s="61"/>
      <c r="D3" s="62"/>
      <c r="E3" s="63"/>
    </row>
    <row r="4" spans="1:7" ht="16.149999999999999" thickBot="1">
      <c r="A4" s="1" t="s">
        <v>119</v>
      </c>
      <c r="B4" s="64" t="s">
        <v>95</v>
      </c>
      <c r="C4" s="65"/>
      <c r="D4" s="66"/>
      <c r="E4" s="67"/>
    </row>
    <row r="5" spans="1:7">
      <c r="A5" s="69" t="s">
        <v>120</v>
      </c>
    </row>
    <row r="6" spans="1:7">
      <c r="A6" s="2" t="s">
        <v>3</v>
      </c>
      <c r="B6" s="23" t="s">
        <v>118</v>
      </c>
      <c r="C6" s="77"/>
      <c r="D6" s="77"/>
      <c r="E6" s="78" t="s">
        <v>122</v>
      </c>
      <c r="F6" s="79"/>
    </row>
    <row r="7" spans="1:7">
      <c r="A7" s="2" t="s">
        <v>121</v>
      </c>
      <c r="B7" s="73"/>
      <c r="C7" s="77"/>
      <c r="D7" s="77"/>
      <c r="E7" s="76"/>
      <c r="F7" s="76"/>
    </row>
    <row r="8" spans="1:7">
      <c r="A8" s="2" t="s">
        <v>123</v>
      </c>
      <c r="B8" s="77"/>
      <c r="C8" s="77"/>
      <c r="D8" s="76"/>
      <c r="E8" s="76"/>
      <c r="F8" s="76"/>
    </row>
    <row r="9" spans="1:7">
      <c r="A9" s="2" t="s">
        <v>117</v>
      </c>
      <c r="B9" s="74"/>
      <c r="C9" s="74"/>
      <c r="D9" s="76"/>
      <c r="E9" s="76"/>
      <c r="F9" s="76"/>
    </row>
    <row r="10" spans="1:7">
      <c r="A10" s="2" t="s">
        <v>4</v>
      </c>
      <c r="B10" s="74"/>
      <c r="C10" s="74"/>
      <c r="D10" s="76"/>
      <c r="E10" s="76"/>
      <c r="F10" s="76"/>
    </row>
    <row r="11" spans="1:7" ht="16.149999999999999" thickBot="1">
      <c r="B11" t="s">
        <v>116</v>
      </c>
      <c r="C11" s="75">
        <v>24</v>
      </c>
    </row>
    <row r="12" spans="1:7" ht="16.149999999999999" thickBot="1">
      <c r="A12" s="3" t="s">
        <v>5</v>
      </c>
      <c r="B12" s="4" t="s">
        <v>6</v>
      </c>
      <c r="C12" s="5" t="s">
        <v>7</v>
      </c>
      <c r="D12" s="6" t="s">
        <v>8</v>
      </c>
      <c r="E12" s="7" t="s">
        <v>9</v>
      </c>
      <c r="F12" s="8" t="s">
        <v>10</v>
      </c>
      <c r="G12" s="9" t="s">
        <v>11</v>
      </c>
    </row>
    <row r="13" spans="1:7" ht="21.75">
      <c r="A13" s="53" t="s">
        <v>101</v>
      </c>
      <c r="B13" s="10" t="s">
        <v>12</v>
      </c>
      <c r="C13" s="10" t="s">
        <v>13</v>
      </c>
      <c r="D13" s="11"/>
      <c r="E13" s="12" t="s">
        <v>14</v>
      </c>
      <c r="F13" s="13"/>
      <c r="G13" s="13"/>
    </row>
    <row r="14" spans="1:7">
      <c r="A14" s="14" t="s">
        <v>15</v>
      </c>
      <c r="B14" s="15" t="s">
        <v>16</v>
      </c>
      <c r="C14" s="16">
        <v>450</v>
      </c>
      <c r="D14" s="17">
        <f>C14/24</f>
        <v>18.75</v>
      </c>
      <c r="E14" s="18"/>
      <c r="F14" s="19">
        <f>E14*C14</f>
        <v>0</v>
      </c>
      <c r="G14" s="70">
        <f t="shared" ref="G14:G35" si="0">F14*1.21</f>
        <v>0</v>
      </c>
    </row>
    <row r="15" spans="1:7">
      <c r="A15" s="14" t="s">
        <v>17</v>
      </c>
      <c r="B15" s="15" t="s">
        <v>16</v>
      </c>
      <c r="C15" s="16">
        <v>450</v>
      </c>
      <c r="D15" s="17">
        <f t="shared" ref="D15:D92" si="1">C15/24</f>
        <v>18.75</v>
      </c>
      <c r="E15" s="18"/>
      <c r="F15" s="19">
        <f t="shared" ref="F15:F35" si="2">E15*C15</f>
        <v>0</v>
      </c>
      <c r="G15" s="70">
        <f t="shared" si="0"/>
        <v>0</v>
      </c>
    </row>
    <row r="16" spans="1:7">
      <c r="A16" s="14" t="s">
        <v>102</v>
      </c>
      <c r="B16" s="15" t="s">
        <v>22</v>
      </c>
      <c r="C16" s="16">
        <v>1050</v>
      </c>
      <c r="D16" s="17">
        <f t="shared" si="1"/>
        <v>43.75</v>
      </c>
      <c r="E16" s="18"/>
      <c r="F16" s="19">
        <f t="shared" si="2"/>
        <v>0</v>
      </c>
      <c r="G16" s="70">
        <f t="shared" si="0"/>
        <v>0</v>
      </c>
    </row>
    <row r="17" spans="1:7">
      <c r="A17" s="14" t="s">
        <v>103</v>
      </c>
      <c r="B17" s="15" t="s">
        <v>22</v>
      </c>
      <c r="C17" s="16">
        <v>1050</v>
      </c>
      <c r="D17" s="17">
        <f t="shared" si="1"/>
        <v>43.75</v>
      </c>
      <c r="E17" s="18"/>
      <c r="F17" s="19">
        <f t="shared" si="2"/>
        <v>0</v>
      </c>
      <c r="G17" s="70">
        <f t="shared" si="0"/>
        <v>0</v>
      </c>
    </row>
    <row r="18" spans="1:7">
      <c r="A18" s="14" t="s">
        <v>104</v>
      </c>
      <c r="B18" s="15" t="s">
        <v>18</v>
      </c>
      <c r="C18" s="16">
        <v>600</v>
      </c>
      <c r="D18" s="17">
        <f t="shared" si="1"/>
        <v>25</v>
      </c>
      <c r="E18" s="18"/>
      <c r="F18" s="19">
        <f t="shared" si="2"/>
        <v>0</v>
      </c>
      <c r="G18" s="70">
        <f t="shared" si="0"/>
        <v>0</v>
      </c>
    </row>
    <row r="19" spans="1:7">
      <c r="A19" s="14" t="s">
        <v>105</v>
      </c>
      <c r="B19" s="15" t="s">
        <v>18</v>
      </c>
      <c r="C19" s="16">
        <v>600</v>
      </c>
      <c r="D19" s="17">
        <f t="shared" si="1"/>
        <v>25</v>
      </c>
      <c r="E19" s="18"/>
      <c r="F19" s="19">
        <f t="shared" si="2"/>
        <v>0</v>
      </c>
      <c r="G19" s="70">
        <f t="shared" si="0"/>
        <v>0</v>
      </c>
    </row>
    <row r="20" spans="1:7">
      <c r="A20" s="14" t="s">
        <v>64</v>
      </c>
      <c r="B20" s="15" t="s">
        <v>18</v>
      </c>
      <c r="C20" s="16">
        <v>600</v>
      </c>
      <c r="D20" s="17">
        <f t="shared" si="1"/>
        <v>25</v>
      </c>
      <c r="E20" s="18"/>
      <c r="F20" s="19">
        <f t="shared" si="2"/>
        <v>0</v>
      </c>
      <c r="G20" s="70">
        <f t="shared" si="0"/>
        <v>0</v>
      </c>
    </row>
    <row r="21" spans="1:7">
      <c r="A21" s="14" t="s">
        <v>65</v>
      </c>
      <c r="B21" s="15" t="s">
        <v>18</v>
      </c>
      <c r="C21" s="16">
        <v>600</v>
      </c>
      <c r="D21" s="17">
        <f t="shared" si="1"/>
        <v>25</v>
      </c>
      <c r="E21" s="18"/>
      <c r="F21" s="19">
        <f t="shared" si="2"/>
        <v>0</v>
      </c>
      <c r="G21" s="70">
        <f t="shared" si="0"/>
        <v>0</v>
      </c>
    </row>
    <row r="22" spans="1:7">
      <c r="A22" s="14" t="s">
        <v>106</v>
      </c>
      <c r="B22" s="15" t="s">
        <v>18</v>
      </c>
      <c r="C22" s="16">
        <v>675</v>
      </c>
      <c r="D22" s="17">
        <f t="shared" si="1"/>
        <v>28.125</v>
      </c>
      <c r="E22" s="18"/>
      <c r="F22" s="19">
        <f t="shared" si="2"/>
        <v>0</v>
      </c>
      <c r="G22" s="70">
        <f t="shared" si="0"/>
        <v>0</v>
      </c>
    </row>
    <row r="23" spans="1:7">
      <c r="A23" s="14" t="s">
        <v>107</v>
      </c>
      <c r="B23" s="15" t="s">
        <v>18</v>
      </c>
      <c r="C23" s="16">
        <v>675</v>
      </c>
      <c r="D23" s="17">
        <f t="shared" si="1"/>
        <v>28.125</v>
      </c>
      <c r="E23" s="18"/>
      <c r="F23" s="19">
        <f t="shared" si="2"/>
        <v>0</v>
      </c>
      <c r="G23" s="70">
        <f t="shared" si="0"/>
        <v>0</v>
      </c>
    </row>
    <row r="24" spans="1:7">
      <c r="A24" s="14" t="s">
        <v>19</v>
      </c>
      <c r="B24" s="15" t="s">
        <v>16</v>
      </c>
      <c r="C24" s="16">
        <v>525</v>
      </c>
      <c r="D24" s="17">
        <f t="shared" si="1"/>
        <v>21.875</v>
      </c>
      <c r="E24" s="18"/>
      <c r="F24" s="19">
        <f t="shared" si="2"/>
        <v>0</v>
      </c>
      <c r="G24" s="70">
        <f t="shared" si="0"/>
        <v>0</v>
      </c>
    </row>
    <row r="25" spans="1:7">
      <c r="A25" s="14" t="s">
        <v>20</v>
      </c>
      <c r="B25" s="15" t="s">
        <v>16</v>
      </c>
      <c r="C25" s="16">
        <v>525</v>
      </c>
      <c r="D25" s="17">
        <f t="shared" si="1"/>
        <v>21.875</v>
      </c>
      <c r="E25" s="18"/>
      <c r="F25" s="19">
        <f t="shared" si="2"/>
        <v>0</v>
      </c>
      <c r="G25" s="70">
        <f t="shared" si="0"/>
        <v>0</v>
      </c>
    </row>
    <row r="26" spans="1:7">
      <c r="A26" s="14" t="s">
        <v>109</v>
      </c>
      <c r="B26" s="15" t="s">
        <v>18</v>
      </c>
      <c r="C26" s="16">
        <v>675</v>
      </c>
      <c r="D26" s="17">
        <f t="shared" si="1"/>
        <v>28.125</v>
      </c>
      <c r="E26" s="18"/>
      <c r="F26" s="19">
        <f t="shared" si="2"/>
        <v>0</v>
      </c>
      <c r="G26" s="70">
        <f t="shared" si="0"/>
        <v>0</v>
      </c>
    </row>
    <row r="27" spans="1:7">
      <c r="A27" s="14" t="s">
        <v>108</v>
      </c>
      <c r="B27" s="15" t="s">
        <v>18</v>
      </c>
      <c r="C27" s="16">
        <v>675</v>
      </c>
      <c r="D27" s="17">
        <f t="shared" si="1"/>
        <v>28.125</v>
      </c>
      <c r="E27" s="18"/>
      <c r="F27" s="19">
        <f t="shared" si="2"/>
        <v>0</v>
      </c>
      <c r="G27" s="70">
        <f t="shared" si="0"/>
        <v>0</v>
      </c>
    </row>
    <row r="28" spans="1:7">
      <c r="A28" s="14" t="s">
        <v>21</v>
      </c>
      <c r="B28" s="15" t="s">
        <v>22</v>
      </c>
      <c r="C28" s="16">
        <v>1350</v>
      </c>
      <c r="D28" s="17">
        <f t="shared" si="1"/>
        <v>56.25</v>
      </c>
      <c r="E28" s="18"/>
      <c r="F28" s="19">
        <f t="shared" si="2"/>
        <v>0</v>
      </c>
      <c r="G28" s="70">
        <f t="shared" si="0"/>
        <v>0</v>
      </c>
    </row>
    <row r="29" spans="1:7">
      <c r="A29" s="14" t="s">
        <v>66</v>
      </c>
      <c r="B29" s="15" t="s">
        <v>23</v>
      </c>
      <c r="C29" s="16">
        <v>495</v>
      </c>
      <c r="D29" s="17">
        <f t="shared" si="1"/>
        <v>20.625</v>
      </c>
      <c r="E29" s="18"/>
      <c r="F29" s="19">
        <f t="shared" si="2"/>
        <v>0</v>
      </c>
      <c r="G29" s="70">
        <f t="shared" si="0"/>
        <v>0</v>
      </c>
    </row>
    <row r="30" spans="1:7">
      <c r="A30" s="14" t="s">
        <v>67</v>
      </c>
      <c r="B30" s="15" t="s">
        <v>23</v>
      </c>
      <c r="C30" s="16">
        <v>495</v>
      </c>
      <c r="D30" s="17">
        <f t="shared" si="1"/>
        <v>20.625</v>
      </c>
      <c r="E30" s="18"/>
      <c r="F30" s="19">
        <f t="shared" si="2"/>
        <v>0</v>
      </c>
      <c r="G30" s="70">
        <f t="shared" si="0"/>
        <v>0</v>
      </c>
    </row>
    <row r="31" spans="1:7">
      <c r="A31" s="14" t="s">
        <v>68</v>
      </c>
      <c r="B31" s="15" t="s">
        <v>23</v>
      </c>
      <c r="C31" s="16">
        <v>595</v>
      </c>
      <c r="D31" s="17">
        <f t="shared" si="1"/>
        <v>24.791666666666668</v>
      </c>
      <c r="E31" s="18"/>
      <c r="F31" s="19">
        <f t="shared" si="2"/>
        <v>0</v>
      </c>
      <c r="G31" s="70">
        <f t="shared" si="0"/>
        <v>0</v>
      </c>
    </row>
    <row r="32" spans="1:7">
      <c r="A32" s="14" t="s">
        <v>24</v>
      </c>
      <c r="B32" s="15" t="s">
        <v>25</v>
      </c>
      <c r="C32" s="16">
        <v>1800</v>
      </c>
      <c r="D32" s="17">
        <f t="shared" si="1"/>
        <v>75</v>
      </c>
      <c r="E32" s="18"/>
      <c r="F32" s="19">
        <f t="shared" si="2"/>
        <v>0</v>
      </c>
      <c r="G32" s="70">
        <f t="shared" si="0"/>
        <v>0</v>
      </c>
    </row>
    <row r="33" spans="1:7">
      <c r="A33" s="14" t="s">
        <v>114</v>
      </c>
      <c r="B33" s="15" t="s">
        <v>115</v>
      </c>
      <c r="C33" s="16">
        <v>795</v>
      </c>
      <c r="D33" s="17">
        <f t="shared" si="1"/>
        <v>33.125</v>
      </c>
      <c r="E33" s="18"/>
      <c r="F33" s="19">
        <f t="shared" si="2"/>
        <v>0</v>
      </c>
      <c r="G33" s="70">
        <f t="shared" si="0"/>
        <v>0</v>
      </c>
    </row>
    <row r="34" spans="1:7">
      <c r="A34" s="14" t="s">
        <v>26</v>
      </c>
      <c r="B34" s="15" t="s">
        <v>27</v>
      </c>
      <c r="C34" s="16">
        <v>2200</v>
      </c>
      <c r="D34" s="17">
        <f t="shared" si="1"/>
        <v>91.666666666666671</v>
      </c>
      <c r="E34" s="18"/>
      <c r="F34" s="19">
        <f t="shared" si="2"/>
        <v>0</v>
      </c>
      <c r="G34" s="70">
        <f t="shared" si="0"/>
        <v>0</v>
      </c>
    </row>
    <row r="35" spans="1:7">
      <c r="A35" s="14" t="s">
        <v>28</v>
      </c>
      <c r="B35" s="15" t="s">
        <v>27</v>
      </c>
      <c r="C35" s="16">
        <v>2200</v>
      </c>
      <c r="D35" s="17">
        <f t="shared" si="1"/>
        <v>91.666666666666671</v>
      </c>
      <c r="E35" s="18"/>
      <c r="F35" s="19">
        <f t="shared" si="2"/>
        <v>0</v>
      </c>
      <c r="G35" s="70">
        <f t="shared" si="0"/>
        <v>0</v>
      </c>
    </row>
    <row r="36" spans="1:7">
      <c r="A36" s="20" t="s">
        <v>29</v>
      </c>
      <c r="B36" s="15"/>
      <c r="C36" s="16"/>
      <c r="D36" s="17"/>
      <c r="E36" s="18"/>
      <c r="F36" s="19"/>
      <c r="G36" s="70"/>
    </row>
    <row r="37" spans="1:7">
      <c r="A37" s="14"/>
      <c r="B37" s="21"/>
      <c r="C37" s="16"/>
      <c r="D37" s="17"/>
      <c r="E37" s="18"/>
      <c r="F37" s="19"/>
      <c r="G37" s="70"/>
    </row>
    <row r="38" spans="1:7" ht="21.75">
      <c r="A38" s="22" t="s">
        <v>69</v>
      </c>
      <c r="B38" s="23"/>
      <c r="C38" s="24" t="s">
        <v>30</v>
      </c>
      <c r="D38" s="23"/>
      <c r="E38" s="25" t="s">
        <v>31</v>
      </c>
      <c r="F38" s="26"/>
      <c r="G38" s="71"/>
    </row>
    <row r="39" spans="1:7">
      <c r="A39" s="14" t="s">
        <v>32</v>
      </c>
      <c r="B39" s="21">
        <v>1</v>
      </c>
      <c r="C39" s="16">
        <v>105</v>
      </c>
      <c r="D39" s="17">
        <f t="shared" si="1"/>
        <v>4.375</v>
      </c>
      <c r="E39" s="18"/>
      <c r="F39" s="19">
        <f t="shared" ref="F39:F56" si="3">E39*C39</f>
        <v>0</v>
      </c>
      <c r="G39" s="70">
        <f t="shared" ref="G39:G56" si="4">F39*1.12</f>
        <v>0</v>
      </c>
    </row>
    <row r="40" spans="1:7">
      <c r="A40" s="14" t="s">
        <v>33</v>
      </c>
      <c r="B40" s="21">
        <v>1</v>
      </c>
      <c r="C40" s="16">
        <v>105</v>
      </c>
      <c r="D40" s="17">
        <f t="shared" si="1"/>
        <v>4.375</v>
      </c>
      <c r="E40" s="18"/>
      <c r="F40" s="19">
        <f t="shared" si="3"/>
        <v>0</v>
      </c>
      <c r="G40" s="70">
        <f t="shared" si="4"/>
        <v>0</v>
      </c>
    </row>
    <row r="41" spans="1:7">
      <c r="A41" s="14" t="s">
        <v>34</v>
      </c>
      <c r="B41" s="21">
        <v>1</v>
      </c>
      <c r="C41" s="16">
        <v>110</v>
      </c>
      <c r="D41" s="17">
        <f t="shared" si="1"/>
        <v>4.583333333333333</v>
      </c>
      <c r="E41" s="18"/>
      <c r="F41" s="19">
        <f t="shared" si="3"/>
        <v>0</v>
      </c>
      <c r="G41" s="70">
        <f t="shared" si="4"/>
        <v>0</v>
      </c>
    </row>
    <row r="42" spans="1:7">
      <c r="A42" s="14" t="s">
        <v>35</v>
      </c>
      <c r="B42" s="21">
        <v>1</v>
      </c>
      <c r="C42" s="16">
        <v>110</v>
      </c>
      <c r="D42" s="17">
        <f t="shared" si="1"/>
        <v>4.583333333333333</v>
      </c>
      <c r="E42" s="18"/>
      <c r="F42" s="19">
        <f t="shared" si="3"/>
        <v>0</v>
      </c>
      <c r="G42" s="70">
        <f t="shared" si="4"/>
        <v>0</v>
      </c>
    </row>
    <row r="43" spans="1:7">
      <c r="A43" s="14" t="s">
        <v>97</v>
      </c>
      <c r="B43" s="21">
        <v>1</v>
      </c>
      <c r="C43" s="16">
        <v>125</v>
      </c>
      <c r="D43" s="17">
        <f t="shared" si="1"/>
        <v>5.208333333333333</v>
      </c>
      <c r="E43" s="18"/>
      <c r="F43" s="19">
        <f t="shared" si="3"/>
        <v>0</v>
      </c>
      <c r="G43" s="70">
        <f t="shared" si="4"/>
        <v>0</v>
      </c>
    </row>
    <row r="44" spans="1:7">
      <c r="A44" s="14" t="s">
        <v>99</v>
      </c>
      <c r="B44" s="21">
        <v>1</v>
      </c>
      <c r="C44" s="16">
        <v>125</v>
      </c>
      <c r="D44" s="17">
        <f t="shared" si="1"/>
        <v>5.208333333333333</v>
      </c>
      <c r="E44" s="18"/>
      <c r="F44" s="19">
        <f t="shared" si="3"/>
        <v>0</v>
      </c>
      <c r="G44" s="70">
        <f t="shared" si="4"/>
        <v>0</v>
      </c>
    </row>
    <row r="45" spans="1:7">
      <c r="A45" s="14" t="s">
        <v>100</v>
      </c>
      <c r="B45" s="21">
        <v>1</v>
      </c>
      <c r="C45" s="16">
        <v>125</v>
      </c>
      <c r="D45" s="17">
        <f t="shared" si="1"/>
        <v>5.208333333333333</v>
      </c>
      <c r="E45" s="18"/>
      <c r="F45" s="19">
        <f t="shared" si="3"/>
        <v>0</v>
      </c>
      <c r="G45" s="70">
        <f t="shared" si="4"/>
        <v>0</v>
      </c>
    </row>
    <row r="46" spans="1:7">
      <c r="A46" s="14" t="s">
        <v>36</v>
      </c>
      <c r="B46" s="21">
        <v>1</v>
      </c>
      <c r="C46" s="16">
        <v>125</v>
      </c>
      <c r="D46" s="17">
        <f t="shared" si="1"/>
        <v>5.208333333333333</v>
      </c>
      <c r="E46" s="18"/>
      <c r="F46" s="19">
        <f t="shared" si="3"/>
        <v>0</v>
      </c>
      <c r="G46" s="70">
        <f t="shared" si="4"/>
        <v>0</v>
      </c>
    </row>
    <row r="47" spans="1:7">
      <c r="A47" s="14" t="s">
        <v>98</v>
      </c>
      <c r="B47" s="21">
        <v>1</v>
      </c>
      <c r="C47" s="16">
        <v>125</v>
      </c>
      <c r="D47" s="17">
        <f t="shared" si="1"/>
        <v>5.208333333333333</v>
      </c>
      <c r="E47" s="18"/>
      <c r="F47" s="19">
        <f t="shared" si="3"/>
        <v>0</v>
      </c>
      <c r="G47" s="70">
        <f t="shared" si="4"/>
        <v>0</v>
      </c>
    </row>
    <row r="48" spans="1:7">
      <c r="A48" s="14" t="s">
        <v>37</v>
      </c>
      <c r="B48" s="21">
        <v>1</v>
      </c>
      <c r="C48" s="16">
        <v>125</v>
      </c>
      <c r="D48" s="17">
        <f t="shared" si="1"/>
        <v>5.208333333333333</v>
      </c>
      <c r="E48" s="18"/>
      <c r="F48" s="19">
        <f t="shared" si="3"/>
        <v>0</v>
      </c>
      <c r="G48" s="70">
        <f t="shared" si="4"/>
        <v>0</v>
      </c>
    </row>
    <row r="49" spans="1:7">
      <c r="A49" s="14" t="s">
        <v>38</v>
      </c>
      <c r="B49" s="21">
        <v>1</v>
      </c>
      <c r="C49" s="16">
        <v>105</v>
      </c>
      <c r="D49" s="17">
        <f t="shared" si="1"/>
        <v>4.375</v>
      </c>
      <c r="E49" s="18"/>
      <c r="F49" s="19">
        <f t="shared" si="3"/>
        <v>0</v>
      </c>
      <c r="G49" s="70">
        <f t="shared" si="4"/>
        <v>0</v>
      </c>
    </row>
    <row r="50" spans="1:7">
      <c r="A50" s="14" t="s">
        <v>39</v>
      </c>
      <c r="B50" s="21">
        <v>1</v>
      </c>
      <c r="C50" s="16">
        <v>105</v>
      </c>
      <c r="D50" s="17">
        <f t="shared" si="1"/>
        <v>4.375</v>
      </c>
      <c r="E50" s="18"/>
      <c r="F50" s="19">
        <f t="shared" si="3"/>
        <v>0</v>
      </c>
      <c r="G50" s="70">
        <f t="shared" si="4"/>
        <v>0</v>
      </c>
    </row>
    <row r="51" spans="1:7">
      <c r="A51" s="14" t="s">
        <v>110</v>
      </c>
      <c r="B51" s="21">
        <v>1</v>
      </c>
      <c r="C51" s="16">
        <v>110</v>
      </c>
      <c r="D51" s="17">
        <f t="shared" si="1"/>
        <v>4.583333333333333</v>
      </c>
      <c r="E51" s="18"/>
      <c r="F51" s="19">
        <f t="shared" si="3"/>
        <v>0</v>
      </c>
      <c r="G51" s="70">
        <f t="shared" si="4"/>
        <v>0</v>
      </c>
    </row>
    <row r="52" spans="1:7">
      <c r="A52" s="14" t="s">
        <v>96</v>
      </c>
      <c r="B52" s="21">
        <v>1</v>
      </c>
      <c r="C52" s="16">
        <v>125</v>
      </c>
      <c r="D52" s="17">
        <f t="shared" si="1"/>
        <v>5.208333333333333</v>
      </c>
      <c r="E52" s="18"/>
      <c r="F52" s="19">
        <f t="shared" si="3"/>
        <v>0</v>
      </c>
      <c r="G52" s="70">
        <f t="shared" si="4"/>
        <v>0</v>
      </c>
    </row>
    <row r="53" spans="1:7">
      <c r="A53" s="14" t="s">
        <v>40</v>
      </c>
      <c r="B53" s="21">
        <v>1</v>
      </c>
      <c r="C53" s="16">
        <v>110</v>
      </c>
      <c r="D53" s="17">
        <f t="shared" si="1"/>
        <v>4.583333333333333</v>
      </c>
      <c r="E53" s="18"/>
      <c r="F53" s="19">
        <f t="shared" si="3"/>
        <v>0</v>
      </c>
      <c r="G53" s="70">
        <f t="shared" si="4"/>
        <v>0</v>
      </c>
    </row>
    <row r="54" spans="1:7">
      <c r="A54" s="14" t="s">
        <v>111</v>
      </c>
      <c r="B54" s="21">
        <v>1</v>
      </c>
      <c r="C54" s="16">
        <v>625</v>
      </c>
      <c r="D54" s="17">
        <f t="shared" si="1"/>
        <v>26.041666666666668</v>
      </c>
      <c r="E54" s="18"/>
      <c r="F54" s="19">
        <f t="shared" si="3"/>
        <v>0</v>
      </c>
      <c r="G54" s="70">
        <f t="shared" si="4"/>
        <v>0</v>
      </c>
    </row>
    <row r="55" spans="1:7">
      <c r="A55" s="14" t="s">
        <v>112</v>
      </c>
      <c r="B55" s="21">
        <v>1</v>
      </c>
      <c r="C55" s="16">
        <v>625</v>
      </c>
      <c r="D55" s="17">
        <f t="shared" si="1"/>
        <v>26.041666666666668</v>
      </c>
      <c r="E55" s="18"/>
      <c r="F55" s="19">
        <f t="shared" si="3"/>
        <v>0</v>
      </c>
      <c r="G55" s="70">
        <f t="shared" si="4"/>
        <v>0</v>
      </c>
    </row>
    <row r="56" spans="1:7">
      <c r="A56" s="14" t="s">
        <v>113</v>
      </c>
      <c r="B56" s="21">
        <v>1</v>
      </c>
      <c r="C56" s="16">
        <v>625</v>
      </c>
      <c r="D56" s="17">
        <f t="shared" si="1"/>
        <v>26.041666666666668</v>
      </c>
      <c r="E56" s="18"/>
      <c r="F56" s="19">
        <f t="shared" si="3"/>
        <v>0</v>
      </c>
      <c r="G56" s="70">
        <f t="shared" si="4"/>
        <v>0</v>
      </c>
    </row>
    <row r="57" spans="1:7" ht="24.75" customHeight="1">
      <c r="A57" s="27" t="s">
        <v>60</v>
      </c>
      <c r="B57" s="28"/>
      <c r="C57" s="28"/>
      <c r="D57" s="28"/>
      <c r="E57" s="25" t="s">
        <v>31</v>
      </c>
      <c r="F57" s="29"/>
      <c r="G57" s="72"/>
    </row>
    <row r="58" spans="1:7">
      <c r="A58" s="14" t="s">
        <v>41</v>
      </c>
      <c r="B58" s="21">
        <v>1</v>
      </c>
      <c r="C58" s="16">
        <v>40</v>
      </c>
      <c r="D58" s="17">
        <f t="shared" si="1"/>
        <v>1.6666666666666667</v>
      </c>
      <c r="E58" s="18"/>
      <c r="F58" s="19">
        <f t="shared" ref="F58:F71" si="5">E58*C58</f>
        <v>0</v>
      </c>
      <c r="G58" s="70">
        <f t="shared" ref="G58:G71" si="6">F58*1.12</f>
        <v>0</v>
      </c>
    </row>
    <row r="59" spans="1:7">
      <c r="A59" s="14" t="s">
        <v>86</v>
      </c>
      <c r="B59" s="21">
        <v>1</v>
      </c>
      <c r="C59" s="16">
        <v>40</v>
      </c>
      <c r="D59" s="17">
        <f t="shared" si="1"/>
        <v>1.6666666666666667</v>
      </c>
      <c r="E59" s="18"/>
      <c r="F59" s="19">
        <f t="shared" si="5"/>
        <v>0</v>
      </c>
      <c r="G59" s="70">
        <f t="shared" si="6"/>
        <v>0</v>
      </c>
    </row>
    <row r="60" spans="1:7">
      <c r="A60" s="14" t="s">
        <v>42</v>
      </c>
      <c r="B60" s="21">
        <v>1</v>
      </c>
      <c r="C60" s="16">
        <v>40</v>
      </c>
      <c r="D60" s="17">
        <f t="shared" si="1"/>
        <v>1.6666666666666667</v>
      </c>
      <c r="E60" s="18"/>
      <c r="F60" s="19">
        <f t="shared" si="5"/>
        <v>0</v>
      </c>
      <c r="G60" s="70">
        <f t="shared" si="6"/>
        <v>0</v>
      </c>
    </row>
    <row r="61" spans="1:7">
      <c r="A61" s="14" t="s">
        <v>43</v>
      </c>
      <c r="B61" s="21">
        <v>1</v>
      </c>
      <c r="C61" s="16">
        <v>45</v>
      </c>
      <c r="D61" s="17">
        <f t="shared" si="1"/>
        <v>1.875</v>
      </c>
      <c r="E61" s="18"/>
      <c r="F61" s="19">
        <f t="shared" si="5"/>
        <v>0</v>
      </c>
      <c r="G61" s="70">
        <f t="shared" si="6"/>
        <v>0</v>
      </c>
    </row>
    <row r="62" spans="1:7">
      <c r="A62" s="14" t="s">
        <v>44</v>
      </c>
      <c r="B62" s="21">
        <v>1</v>
      </c>
      <c r="C62" s="16">
        <v>45</v>
      </c>
      <c r="D62" s="17">
        <f t="shared" si="1"/>
        <v>1.875</v>
      </c>
      <c r="E62" s="18"/>
      <c r="F62" s="19">
        <f t="shared" si="5"/>
        <v>0</v>
      </c>
      <c r="G62" s="70">
        <f t="shared" si="6"/>
        <v>0</v>
      </c>
    </row>
    <row r="63" spans="1:7">
      <c r="A63" s="14" t="s">
        <v>82</v>
      </c>
      <c r="B63" s="21">
        <v>1</v>
      </c>
      <c r="C63" s="16">
        <v>65</v>
      </c>
      <c r="D63" s="17">
        <f t="shared" si="1"/>
        <v>2.7083333333333335</v>
      </c>
      <c r="E63" s="18"/>
      <c r="F63" s="19">
        <f t="shared" si="5"/>
        <v>0</v>
      </c>
      <c r="G63" s="70">
        <f t="shared" si="6"/>
        <v>0</v>
      </c>
    </row>
    <row r="64" spans="1:7">
      <c r="A64" s="14" t="s">
        <v>83</v>
      </c>
      <c r="B64" s="21">
        <v>1</v>
      </c>
      <c r="C64" s="16">
        <v>65</v>
      </c>
      <c r="D64" s="17">
        <f t="shared" si="1"/>
        <v>2.7083333333333335</v>
      </c>
      <c r="E64" s="18"/>
      <c r="F64" s="19">
        <f t="shared" si="5"/>
        <v>0</v>
      </c>
      <c r="G64" s="70">
        <f t="shared" si="6"/>
        <v>0</v>
      </c>
    </row>
    <row r="65" spans="1:7">
      <c r="A65" s="14" t="s">
        <v>84</v>
      </c>
      <c r="B65" s="21">
        <v>1</v>
      </c>
      <c r="C65" s="16">
        <v>65</v>
      </c>
      <c r="D65" s="17">
        <f t="shared" si="1"/>
        <v>2.7083333333333335</v>
      </c>
      <c r="E65" s="18"/>
      <c r="F65" s="19">
        <f t="shared" si="5"/>
        <v>0</v>
      </c>
      <c r="G65" s="70">
        <f t="shared" si="6"/>
        <v>0</v>
      </c>
    </row>
    <row r="66" spans="1:7">
      <c r="A66" s="14" t="s">
        <v>85</v>
      </c>
      <c r="B66" s="21">
        <v>1</v>
      </c>
      <c r="C66" s="16">
        <v>90</v>
      </c>
      <c r="D66" s="17">
        <f t="shared" si="1"/>
        <v>3.75</v>
      </c>
      <c r="E66" s="18"/>
      <c r="F66" s="19">
        <f t="shared" si="5"/>
        <v>0</v>
      </c>
      <c r="G66" s="70">
        <f t="shared" si="6"/>
        <v>0</v>
      </c>
    </row>
    <row r="67" spans="1:7">
      <c r="A67" s="14" t="s">
        <v>45</v>
      </c>
      <c r="B67" s="21">
        <v>1</v>
      </c>
      <c r="C67" s="16">
        <v>25</v>
      </c>
      <c r="D67" s="17">
        <f t="shared" si="1"/>
        <v>1.0416666666666667</v>
      </c>
      <c r="E67" s="18"/>
      <c r="F67" s="19">
        <f t="shared" si="5"/>
        <v>0</v>
      </c>
      <c r="G67" s="70">
        <f t="shared" si="6"/>
        <v>0</v>
      </c>
    </row>
    <row r="68" spans="1:7">
      <c r="A68" s="14" t="s">
        <v>46</v>
      </c>
      <c r="B68" s="21">
        <v>1</v>
      </c>
      <c r="C68" s="16">
        <v>25</v>
      </c>
      <c r="D68" s="17">
        <f t="shared" si="1"/>
        <v>1.0416666666666667</v>
      </c>
      <c r="E68" s="18"/>
      <c r="F68" s="19">
        <f t="shared" si="5"/>
        <v>0</v>
      </c>
      <c r="G68" s="70">
        <f t="shared" si="6"/>
        <v>0</v>
      </c>
    </row>
    <row r="69" spans="1:7">
      <c r="A69" s="14" t="s">
        <v>47</v>
      </c>
      <c r="B69" s="21">
        <v>1</v>
      </c>
      <c r="C69" s="16">
        <v>25</v>
      </c>
      <c r="D69" s="17">
        <f t="shared" si="1"/>
        <v>1.0416666666666667</v>
      </c>
      <c r="E69" s="18"/>
      <c r="F69" s="19">
        <f t="shared" si="5"/>
        <v>0</v>
      </c>
      <c r="G69" s="70">
        <f t="shared" si="6"/>
        <v>0</v>
      </c>
    </row>
    <row r="70" spans="1:7">
      <c r="A70" s="14" t="s">
        <v>48</v>
      </c>
      <c r="B70" s="21">
        <v>1</v>
      </c>
      <c r="C70" s="16">
        <v>25</v>
      </c>
      <c r="D70" s="17">
        <f t="shared" si="1"/>
        <v>1.0416666666666667</v>
      </c>
      <c r="E70" s="18"/>
      <c r="F70" s="19">
        <f t="shared" si="5"/>
        <v>0</v>
      </c>
      <c r="G70" s="70">
        <f t="shared" si="6"/>
        <v>0</v>
      </c>
    </row>
    <row r="71" spans="1:7">
      <c r="A71" s="14" t="s">
        <v>49</v>
      </c>
      <c r="B71" s="21">
        <v>1</v>
      </c>
      <c r="C71" s="16">
        <v>25</v>
      </c>
      <c r="D71" s="17">
        <f t="shared" si="1"/>
        <v>1.0416666666666667</v>
      </c>
      <c r="E71" s="18"/>
      <c r="F71" s="19">
        <f t="shared" si="5"/>
        <v>0</v>
      </c>
      <c r="G71" s="70">
        <f t="shared" si="6"/>
        <v>0</v>
      </c>
    </row>
    <row r="72" spans="1:7">
      <c r="A72" s="14"/>
      <c r="B72" s="21"/>
      <c r="C72" s="16"/>
      <c r="D72" s="17"/>
      <c r="E72" s="18"/>
      <c r="F72" s="19"/>
      <c r="G72" s="70"/>
    </row>
    <row r="73" spans="1:7" ht="24.4" customHeight="1">
      <c r="A73" s="27" t="s">
        <v>61</v>
      </c>
      <c r="B73" s="28"/>
      <c r="C73" s="28"/>
      <c r="D73" s="28"/>
      <c r="E73" s="25" t="s">
        <v>31</v>
      </c>
      <c r="F73" s="29"/>
      <c r="G73" s="72"/>
    </row>
    <row r="74" spans="1:7">
      <c r="A74" s="14" t="s">
        <v>70</v>
      </c>
      <c r="B74" s="21">
        <v>1</v>
      </c>
      <c r="C74" s="16">
        <v>75</v>
      </c>
      <c r="D74" s="17">
        <f t="shared" si="1"/>
        <v>3.125</v>
      </c>
      <c r="E74" s="18"/>
      <c r="F74" s="19">
        <f t="shared" ref="F74:F83" si="7">E74*C74</f>
        <v>0</v>
      </c>
      <c r="G74" s="70">
        <f t="shared" ref="G74:G83" si="8">F74*1.12</f>
        <v>0</v>
      </c>
    </row>
    <row r="75" spans="1:7">
      <c r="A75" s="14" t="s">
        <v>75</v>
      </c>
      <c r="B75" s="21">
        <v>1</v>
      </c>
      <c r="C75" s="16">
        <v>75</v>
      </c>
      <c r="D75" s="17">
        <f t="shared" si="1"/>
        <v>3.125</v>
      </c>
      <c r="E75" s="18"/>
      <c r="F75" s="19">
        <f t="shared" si="7"/>
        <v>0</v>
      </c>
      <c r="G75" s="70">
        <f t="shared" si="8"/>
        <v>0</v>
      </c>
    </row>
    <row r="76" spans="1:7">
      <c r="A76" s="14" t="s">
        <v>50</v>
      </c>
      <c r="B76" s="21">
        <v>1</v>
      </c>
      <c r="C76" s="16">
        <v>75</v>
      </c>
      <c r="D76" s="17">
        <f t="shared" si="1"/>
        <v>3.125</v>
      </c>
      <c r="E76" s="18"/>
      <c r="F76" s="19">
        <f t="shared" si="7"/>
        <v>0</v>
      </c>
      <c r="G76" s="70">
        <f t="shared" si="8"/>
        <v>0</v>
      </c>
    </row>
    <row r="77" spans="1:7">
      <c r="A77" s="14" t="s">
        <v>71</v>
      </c>
      <c r="B77" s="21">
        <v>1</v>
      </c>
      <c r="C77" s="16">
        <v>75</v>
      </c>
      <c r="D77" s="17">
        <f t="shared" si="1"/>
        <v>3.125</v>
      </c>
      <c r="E77" s="18"/>
      <c r="F77" s="19">
        <f t="shared" si="7"/>
        <v>0</v>
      </c>
      <c r="G77" s="70">
        <f t="shared" si="8"/>
        <v>0</v>
      </c>
    </row>
    <row r="78" spans="1:7">
      <c r="A78" s="14" t="s">
        <v>51</v>
      </c>
      <c r="B78" s="21">
        <v>1</v>
      </c>
      <c r="C78" s="16">
        <v>75</v>
      </c>
      <c r="D78" s="17">
        <f t="shared" si="1"/>
        <v>3.125</v>
      </c>
      <c r="E78" s="18"/>
      <c r="F78" s="19">
        <f t="shared" si="7"/>
        <v>0</v>
      </c>
      <c r="G78" s="70">
        <f t="shared" si="8"/>
        <v>0</v>
      </c>
    </row>
    <row r="79" spans="1:7">
      <c r="A79" s="14" t="s">
        <v>72</v>
      </c>
      <c r="B79" s="21">
        <v>1</v>
      </c>
      <c r="C79" s="16">
        <v>75</v>
      </c>
      <c r="D79" s="17">
        <f t="shared" si="1"/>
        <v>3.125</v>
      </c>
      <c r="E79" s="18"/>
      <c r="F79" s="19">
        <f t="shared" si="7"/>
        <v>0</v>
      </c>
      <c r="G79" s="70">
        <f t="shared" si="8"/>
        <v>0</v>
      </c>
    </row>
    <row r="80" spans="1:7">
      <c r="A80" s="14" t="s">
        <v>73</v>
      </c>
      <c r="B80" s="21">
        <v>1</v>
      </c>
      <c r="C80" s="16">
        <v>75</v>
      </c>
      <c r="D80" s="17">
        <f t="shared" si="1"/>
        <v>3.125</v>
      </c>
      <c r="E80" s="18"/>
      <c r="F80" s="19">
        <f t="shared" si="7"/>
        <v>0</v>
      </c>
      <c r="G80" s="70">
        <f t="shared" si="8"/>
        <v>0</v>
      </c>
    </row>
    <row r="81" spans="1:7">
      <c r="A81" s="14" t="s">
        <v>74</v>
      </c>
      <c r="B81" s="21">
        <v>1</v>
      </c>
      <c r="C81" s="16">
        <v>75</v>
      </c>
      <c r="D81" s="17">
        <f t="shared" si="1"/>
        <v>3.125</v>
      </c>
      <c r="E81" s="18"/>
      <c r="F81" s="19">
        <f t="shared" si="7"/>
        <v>0</v>
      </c>
      <c r="G81" s="70">
        <f t="shared" si="8"/>
        <v>0</v>
      </c>
    </row>
    <row r="82" spans="1:7">
      <c r="A82" s="14" t="s">
        <v>76</v>
      </c>
      <c r="B82" s="21">
        <v>1</v>
      </c>
      <c r="C82" s="16">
        <v>75</v>
      </c>
      <c r="D82" s="17">
        <f t="shared" si="1"/>
        <v>3.125</v>
      </c>
      <c r="E82" s="18"/>
      <c r="F82" s="19">
        <f t="shared" si="7"/>
        <v>0</v>
      </c>
      <c r="G82" s="70">
        <f t="shared" si="8"/>
        <v>0</v>
      </c>
    </row>
    <row r="83" spans="1:7">
      <c r="A83" s="14" t="s">
        <v>81</v>
      </c>
      <c r="B83" s="21">
        <v>1</v>
      </c>
      <c r="C83" s="16">
        <v>75</v>
      </c>
      <c r="D83" s="17">
        <f t="shared" si="1"/>
        <v>3.125</v>
      </c>
      <c r="E83" s="18"/>
      <c r="F83" s="19">
        <f t="shared" si="7"/>
        <v>0</v>
      </c>
      <c r="G83" s="70">
        <f t="shared" si="8"/>
        <v>0</v>
      </c>
    </row>
    <row r="84" spans="1:7">
      <c r="A84" s="14"/>
      <c r="B84" s="21"/>
      <c r="C84" s="16"/>
      <c r="D84" s="17"/>
      <c r="E84" s="18"/>
      <c r="F84" s="19"/>
      <c r="G84" s="70"/>
    </row>
    <row r="85" spans="1:7">
      <c r="A85" s="14"/>
      <c r="B85" s="21"/>
      <c r="C85" s="16"/>
      <c r="D85" s="17"/>
      <c r="E85" s="18"/>
      <c r="F85" s="19"/>
      <c r="G85" s="70"/>
    </row>
    <row r="86" spans="1:7" ht="23.25" customHeight="1">
      <c r="A86" s="27" t="s">
        <v>62</v>
      </c>
      <c r="B86" s="28"/>
      <c r="C86" s="28"/>
      <c r="D86" s="28"/>
      <c r="E86" s="25" t="s">
        <v>31</v>
      </c>
      <c r="F86" s="29"/>
      <c r="G86" s="72"/>
    </row>
    <row r="87" spans="1:7">
      <c r="A87" s="14" t="s">
        <v>77</v>
      </c>
      <c r="B87" s="21">
        <v>1</v>
      </c>
      <c r="C87" s="16">
        <v>75</v>
      </c>
      <c r="D87" s="17">
        <f t="shared" si="1"/>
        <v>3.125</v>
      </c>
      <c r="E87" s="18"/>
      <c r="F87" s="19">
        <f t="shared" ref="F87:F92" si="9">E87*C87</f>
        <v>0</v>
      </c>
      <c r="G87" s="70">
        <f t="shared" ref="G87:G92" si="10">F87*1.12</f>
        <v>0</v>
      </c>
    </row>
    <row r="88" spans="1:7">
      <c r="A88" s="14" t="s">
        <v>79</v>
      </c>
      <c r="B88" s="21">
        <v>1</v>
      </c>
      <c r="C88" s="16">
        <v>75</v>
      </c>
      <c r="D88" s="17">
        <f t="shared" si="1"/>
        <v>3.125</v>
      </c>
      <c r="E88" s="18"/>
      <c r="F88" s="19">
        <f t="shared" si="9"/>
        <v>0</v>
      </c>
      <c r="G88" s="70">
        <f t="shared" si="10"/>
        <v>0</v>
      </c>
    </row>
    <row r="89" spans="1:7">
      <c r="A89" s="14" t="s">
        <v>78</v>
      </c>
      <c r="B89" s="21">
        <v>1</v>
      </c>
      <c r="C89" s="16">
        <v>75</v>
      </c>
      <c r="D89" s="17">
        <f t="shared" si="1"/>
        <v>3.125</v>
      </c>
      <c r="E89" s="18"/>
      <c r="F89" s="19">
        <f t="shared" si="9"/>
        <v>0</v>
      </c>
      <c r="G89" s="70">
        <f t="shared" si="10"/>
        <v>0</v>
      </c>
    </row>
    <row r="90" spans="1:7">
      <c r="A90" s="14" t="s">
        <v>80</v>
      </c>
      <c r="B90" s="21">
        <v>1</v>
      </c>
      <c r="C90" s="16">
        <v>75</v>
      </c>
      <c r="D90" s="17">
        <f t="shared" si="1"/>
        <v>3.125</v>
      </c>
      <c r="E90" s="18"/>
      <c r="F90" s="19">
        <f t="shared" si="9"/>
        <v>0</v>
      </c>
      <c r="G90" s="70">
        <f t="shared" si="10"/>
        <v>0</v>
      </c>
    </row>
    <row r="91" spans="1:7">
      <c r="A91" s="14" t="s">
        <v>87</v>
      </c>
      <c r="B91" s="21">
        <v>1</v>
      </c>
      <c r="C91" s="16">
        <v>90</v>
      </c>
      <c r="D91" s="17">
        <f t="shared" si="1"/>
        <v>3.75</v>
      </c>
      <c r="E91" s="18"/>
      <c r="F91" s="19">
        <f t="shared" si="9"/>
        <v>0</v>
      </c>
      <c r="G91" s="70">
        <f t="shared" si="10"/>
        <v>0</v>
      </c>
    </row>
    <row r="92" spans="1:7">
      <c r="A92" s="14" t="s">
        <v>88</v>
      </c>
      <c r="B92" s="21">
        <v>1</v>
      </c>
      <c r="C92" s="16">
        <v>90</v>
      </c>
      <c r="D92" s="17">
        <f t="shared" si="1"/>
        <v>3.75</v>
      </c>
      <c r="E92" s="18"/>
      <c r="F92" s="19">
        <f t="shared" si="9"/>
        <v>0</v>
      </c>
      <c r="G92" s="70">
        <f t="shared" si="10"/>
        <v>0</v>
      </c>
    </row>
    <row r="93" spans="1:7">
      <c r="A93" s="14"/>
      <c r="B93" s="21"/>
      <c r="C93" s="16"/>
      <c r="D93" s="17"/>
      <c r="E93" s="18"/>
      <c r="F93" s="19"/>
      <c r="G93" s="70"/>
    </row>
    <row r="94" spans="1:7" ht="23.25" customHeight="1">
      <c r="A94" s="27" t="s">
        <v>63</v>
      </c>
      <c r="B94" s="30" t="s">
        <v>12</v>
      </c>
      <c r="C94" s="30" t="s">
        <v>52</v>
      </c>
      <c r="D94" s="28"/>
      <c r="E94" s="25" t="s">
        <v>14</v>
      </c>
      <c r="F94" s="29"/>
      <c r="G94" s="72"/>
    </row>
    <row r="95" spans="1:7">
      <c r="A95" s="14" t="s">
        <v>90</v>
      </c>
      <c r="B95" s="21">
        <v>50</v>
      </c>
      <c r="C95" s="16">
        <v>125</v>
      </c>
      <c r="D95" s="17">
        <f>C95/24</f>
        <v>5.208333333333333</v>
      </c>
      <c r="E95" s="18"/>
      <c r="F95" s="19">
        <f>E95*C95</f>
        <v>0</v>
      </c>
      <c r="G95" s="70">
        <f>F95*1.21</f>
        <v>0</v>
      </c>
    </row>
    <row r="96" spans="1:7">
      <c r="A96" s="14" t="s">
        <v>91</v>
      </c>
      <c r="B96" s="21">
        <v>50</v>
      </c>
      <c r="C96" s="16">
        <v>125</v>
      </c>
      <c r="D96" s="17">
        <f>C96/24</f>
        <v>5.208333333333333</v>
      </c>
      <c r="E96" s="18"/>
      <c r="F96" s="19">
        <f>E96*C96</f>
        <v>0</v>
      </c>
      <c r="G96" s="70">
        <f>F96*1.21</f>
        <v>0</v>
      </c>
    </row>
    <row r="97" spans="1:7">
      <c r="A97" s="14" t="s">
        <v>53</v>
      </c>
      <c r="B97" s="21">
        <v>100</v>
      </c>
      <c r="C97" s="16">
        <v>180</v>
      </c>
      <c r="D97" s="17">
        <f>C97/24</f>
        <v>7.5</v>
      </c>
      <c r="E97" s="18"/>
      <c r="F97" s="19">
        <f>E97*C97</f>
        <v>0</v>
      </c>
      <c r="G97" s="70">
        <f>F97*1.21</f>
        <v>0</v>
      </c>
    </row>
    <row r="98" spans="1:7">
      <c r="A98" s="14" t="s">
        <v>54</v>
      </c>
      <c r="B98" s="21">
        <v>100</v>
      </c>
      <c r="C98" s="16">
        <v>180</v>
      </c>
      <c r="D98" s="17">
        <f>C98/24</f>
        <v>7.5</v>
      </c>
      <c r="E98" s="18"/>
      <c r="F98" s="19">
        <f>E98*C98</f>
        <v>0</v>
      </c>
      <c r="G98" s="70">
        <f>F98*1.21</f>
        <v>0</v>
      </c>
    </row>
    <row r="99" spans="1:7">
      <c r="A99" s="14" t="s">
        <v>55</v>
      </c>
      <c r="B99" s="21">
        <v>100</v>
      </c>
      <c r="C99" s="16">
        <v>190</v>
      </c>
      <c r="D99" s="17">
        <f>C99/24</f>
        <v>7.916666666666667</v>
      </c>
      <c r="E99" s="18"/>
      <c r="F99" s="19">
        <f>E99*C99</f>
        <v>0</v>
      </c>
      <c r="G99" s="70">
        <f>F99*1.21</f>
        <v>0</v>
      </c>
    </row>
    <row r="100" spans="1:7" ht="16.149999999999999" thickBot="1">
      <c r="A100" s="14" t="s">
        <v>89</v>
      </c>
      <c r="B100" s="21"/>
      <c r="C100" s="16"/>
      <c r="D100" s="17"/>
      <c r="E100" s="21"/>
      <c r="F100" s="19"/>
      <c r="G100" s="70"/>
    </row>
    <row r="101" spans="1:7" ht="16.149999999999999" thickBot="1">
      <c r="A101" s="31" t="s">
        <v>56</v>
      </c>
      <c r="B101" s="32"/>
      <c r="C101" s="33"/>
      <c r="D101" s="34"/>
      <c r="E101" s="32"/>
      <c r="F101" s="35">
        <f>SUM(F14:F100)</f>
        <v>0</v>
      </c>
      <c r="G101" s="35">
        <f>SUM(G14:G100)</f>
        <v>0</v>
      </c>
    </row>
    <row r="102" spans="1:7" ht="16.149999999999999" thickBot="1">
      <c r="A102" s="36" t="s">
        <v>57</v>
      </c>
      <c r="B102" s="37"/>
      <c r="C102" s="38"/>
      <c r="D102" s="39"/>
      <c r="E102" s="37"/>
      <c r="F102" s="40">
        <v>350</v>
      </c>
      <c r="G102" s="41">
        <f>F102*1.21</f>
        <v>423.5</v>
      </c>
    </row>
    <row r="103" spans="1:7">
      <c r="A103" s="42" t="s">
        <v>58</v>
      </c>
      <c r="B103" s="43"/>
      <c r="C103" s="44"/>
      <c r="D103" s="45"/>
      <c r="E103" s="43"/>
      <c r="F103" s="46">
        <f>SUM(F101:F102)</f>
        <v>350</v>
      </c>
      <c r="G103" s="47">
        <f>SUM(G101:G102)</f>
        <v>423.5</v>
      </c>
    </row>
    <row r="104" spans="1:7" ht="16.149999999999999" thickBot="1">
      <c r="A104" s="48" t="s">
        <v>59</v>
      </c>
      <c r="B104" s="49"/>
      <c r="C104" s="50"/>
      <c r="D104" s="51"/>
      <c r="E104" s="49"/>
      <c r="F104" s="52">
        <f>F103/$C$11</f>
        <v>14.583333333333334</v>
      </c>
      <c r="G104" s="52">
        <f>G103/24</f>
        <v>17.645833333333332</v>
      </c>
    </row>
  </sheetData>
  <mergeCells count="8">
    <mergeCell ref="D9:F9"/>
    <mergeCell ref="D10:F10"/>
    <mergeCell ref="C6:D6"/>
    <mergeCell ref="E6:F6"/>
    <mergeCell ref="C7:D7"/>
    <mergeCell ref="E7:F7"/>
    <mergeCell ref="B8:C8"/>
    <mergeCell ref="D8:F8"/>
  </mergeCells>
  <pageMargins left="0.7" right="0.7" top="0.78740157499999996" bottom="0.78740157499999996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AA7926749559648B3E73DACC44A7B95" ma:contentTypeVersion="16" ma:contentTypeDescription="Vytvoří nový dokument" ma:contentTypeScope="" ma:versionID="4c98c5a1919acb07e27fcc577add7185">
  <xsd:schema xmlns:xsd="http://www.w3.org/2001/XMLSchema" xmlns:xs="http://www.w3.org/2001/XMLSchema" xmlns:p="http://schemas.microsoft.com/office/2006/metadata/properties" xmlns:ns2="74244773-3130-40ac-a9d6-7a759ba66114" xmlns:ns3="8f652307-d857-428f-abed-48e8c43e775b" targetNamespace="http://schemas.microsoft.com/office/2006/metadata/properties" ma:root="true" ma:fieldsID="c48c5f419206a52f15a56f7e3c8fae76" ns2:_="" ns3:_="">
    <xsd:import namespace="74244773-3130-40ac-a9d6-7a759ba66114"/>
    <xsd:import namespace="8f652307-d857-428f-abed-48e8c43e77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244773-3130-40ac-a9d6-7a759ba661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ů" ma:readOnly="false" ma:fieldId="{5cf76f15-5ced-4ddc-b409-7134ff3c332f}" ma:taxonomyMulti="true" ma:sspId="78a565ed-db8d-49d1-b227-aa61c3749a6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652307-d857-428f-abed-48e8c43e775b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26af4c1-f1cf-4e93-b7ff-5ae0d9ea6426}" ma:internalName="TaxCatchAll" ma:showField="CatchAllData" ma:web="8f652307-d857-428f-abed-48e8c43e77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f652307-d857-428f-abed-48e8c43e775b" xsi:nil="true"/>
    <lcf76f155ced4ddcb4097134ff3c332f xmlns="74244773-3130-40ac-a9d6-7a759ba66114">
      <Terms xmlns="http://schemas.microsoft.com/office/infopath/2007/PartnerControls"/>
    </lcf76f155ced4ddcb4097134ff3c332f>
    <SharedWithUsers xmlns="8f652307-d857-428f-abed-48e8c43e775b">
      <UserInfo>
        <DisplayName>Drbohlav Lukáš</DisplayName>
        <AccountId>84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34882F6-990D-4940-891C-A97D3019B2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4244773-3130-40ac-a9d6-7a759ba66114"/>
    <ds:schemaRef ds:uri="8f652307-d857-428f-abed-48e8c43e775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D15BE9F-1836-4027-A89B-89D914E77D1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235D482-F4F1-468E-B195-CA998CD611B1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8f652307-d857-428f-abed-48e8c43e775b"/>
    <ds:schemaRef ds:uri="74244773-3130-40ac-a9d6-7a759ba6611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Leslie  LeClaire</cp:lastModifiedBy>
  <dcterms:created xsi:type="dcterms:W3CDTF">2021-07-21T06:12:44Z</dcterms:created>
  <dcterms:modified xsi:type="dcterms:W3CDTF">2025-03-11T12:47:14Z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0x0101007AA7926749559648B3E73DACC44A7B95</vt:lpwstr>
  </property>
  <property fmtid="{D5CDD505-2E9C-101B-9397-08002B2CF9AE}" pid="3" name="Order">
    <vt:r8>5077500</vt:r8>
  </property>
  <property fmtid="{D5CDD505-2E9C-101B-9397-08002B2CF9AE}" pid="4" name="MediaServiceImageTags">
    <vt:lpwstr/>
  </property>
</Properties>
</file>